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8_{1C9D68E2-3334-49BE-B525-A4D914AD455B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G55" i="4" l="1"/>
  <c r="F55" i="4"/>
  <c r="D55" i="4"/>
  <c r="H51" i="4"/>
  <c r="H45" i="4"/>
  <c r="H43" i="4"/>
  <c r="E53" i="4"/>
  <c r="H53" i="4" s="1"/>
  <c r="E51" i="4"/>
  <c r="E49" i="4"/>
  <c r="H49" i="4" s="1"/>
  <c r="E47" i="4"/>
  <c r="H47" i="4" s="1"/>
  <c r="E45" i="4"/>
  <c r="E43" i="4"/>
  <c r="E41" i="4"/>
  <c r="C55" i="4"/>
  <c r="G33" i="4"/>
  <c r="F33" i="4"/>
  <c r="E31" i="4"/>
  <c r="H31" i="4" s="1"/>
  <c r="E30" i="4"/>
  <c r="H30" i="4" s="1"/>
  <c r="E29" i="4"/>
  <c r="H29" i="4" s="1"/>
  <c r="E28" i="4"/>
  <c r="E33" i="4" s="1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E55" i="4" l="1"/>
  <c r="H28" i="4"/>
  <c r="H33" i="4" s="1"/>
  <c r="H41" i="4"/>
  <c r="H55" i="4" s="1"/>
  <c r="H19" i="4"/>
  <c r="E1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4" i="6"/>
  <c r="H71" i="6"/>
  <c r="H63" i="6"/>
  <c r="H55" i="6"/>
  <c r="H46" i="6"/>
  <c r="H38" i="6"/>
  <c r="H35" i="6"/>
  <c r="H27" i="6"/>
  <c r="H11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53" i="6" l="1"/>
  <c r="H53" i="6" s="1"/>
  <c r="C42" i="5"/>
  <c r="E16" i="8"/>
  <c r="E43" i="6"/>
  <c r="H43" i="6" s="1"/>
  <c r="E23" i="6"/>
  <c r="H23" i="6" s="1"/>
  <c r="F77" i="6"/>
  <c r="E13" i="6"/>
  <c r="H13" i="6" s="1"/>
  <c r="H25" i="5"/>
  <c r="H16" i="5"/>
  <c r="C77" i="6"/>
  <c r="H6" i="8"/>
  <c r="E6" i="5"/>
  <c r="H13" i="5"/>
  <c r="H6" i="5" s="1"/>
  <c r="G77" i="6"/>
  <c r="E36" i="5"/>
  <c r="H38" i="5"/>
  <c r="H36" i="5" s="1"/>
  <c r="D77" i="6"/>
  <c r="E5" i="6"/>
  <c r="D42" i="5"/>
  <c r="F42" i="5"/>
  <c r="G42" i="5"/>
  <c r="E25" i="5"/>
  <c r="E16" i="5"/>
  <c r="E42" i="5" s="1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<sst xmlns="http://schemas.openxmlformats.org/spreadsheetml/2006/main" count="206" uniqueCount="145">
  <si>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</si>
  <si>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</si>
  <si>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</si>
  <si>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</si>
  <si>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</si>
  <si>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</si>
  <si>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</si>
  <si>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</si>
  <si>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</si>
  <si>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</si>
  <si>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</si>
  <si>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</si>
  <si>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</si>
  <si>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</si>
  <si>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</si>
  <si>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</si>
  <si>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</si>
  <si>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</si>
  <si>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</si>
  <si>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</si>
  <si>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</si>
  <si>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</si>
  <si>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</si>
  <si>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</si>
  <si>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</si>
  <si>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</si>
  <si>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</si>
  <si>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</si>
  <si>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</si>
  <si>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</si>
  <si>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</si>
  <si>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</si>
  <si>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</si>
  <si>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</si>
  <si>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</si>
  <si>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</si>
  <si>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</si>
  <si>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</si>
  <si>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</si>
  <si>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</si>
  <si>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</si>
  <si>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</si>
  <si>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</si>
  <si>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</si>
  <si>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</si>
  <si>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</si>
  <si>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</si>
  <si>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</si>
  <si>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</si>
  <si>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</si>
  <si>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</si>
  <si>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</si>
  <si>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</si>
  <si>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</si>
  <si>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</si>
  <si>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</si>
  <si>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</si>
  <si>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</si>
  <si>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</si>
  <si>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</si>
  <si>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</si>
  <si>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</si>
  <si>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</si>
  <si>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</si>
  <si>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</si>
  <si>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</si>
  <si>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</si>
  <si>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</si>
  <si>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</si>
  <si>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</si>
  <si>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</si>
  <si>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</si>
  <si>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</si>
  <si>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</si>
  <si>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</si>
  <si>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</si>
  <si>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</si>
  <si>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</si>
  <si>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</si>
  <si>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</si>
  <si>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</si>
  <si>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</si>
  <si>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</si>
  <si>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</si>
  <si>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</si>
  <si>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</si>
  <si>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</si>
  <si>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</si>
  <si>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</si>
  <si>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</si>
  <si>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</si>
  <si>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</si>
  <si>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</si>
  <si>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</si>
  <si>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</si>
  <si>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</si>
  <si>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</si>
  <si>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</si>
  <si>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</si>
  <si>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</si>
  <si>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</si>
  <si>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</si>
  <si>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</si>
  <si>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</si>
  <si>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</si>
  <si>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</si>
  <si>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</si>
  <si>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</si>
  <si>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</si>
  <si>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</si>
  <si>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</si>
  <si>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</si>
  <si>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</si>
  <si>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</si>
  <si>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</si>
  <si>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</si>
  <si>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</si>
  <si>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</si>
  <si>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</si>
  <si>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</si>
  <si>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</si>
  <si>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</si>
  <si>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</si>
  <si>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</si>
  <si>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</si>
  <si>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</si>
  <si>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</si>
  <si>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</si>
  <si>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30 DE JUNIO DEL 2021</t>
  </si>
  <si>
    <t>JUNTA DE AGUA POTABLE Y ALCANTARILLADO DE COMONFORT, GTO.
ESTADO ANALÍTICO DEL EJERCICIO DEL PRESUPUESTO DE EGRESOS
CLASIFICACION ECÓNOMICA (POR TIPO DE GASTO)
DEL 1 ENERO AL 30 DE JUNIO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</si>
  <si>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</si>
  <si>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</si>
  <si>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</si>
  <si>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</si>
  <si>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</si>
  <si>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</si>
  <si>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</si>
  <si>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</si>
  <si>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</si>
  <si>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</si>
  <si>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JUNTA DE AGUA POTABLE Y ALCANTARILLADO DE COMONFORT, GTO.
ESTADO ANALÍTICO DEL EJERCICIO DEL PRESUPUESTO DE EGRESOS
CLASIFICACIÓN FUNCIONAL (FINALIDAD Y FUNCIÓN)
DEL 1 ENERO AL 30 DE JUNIO DEL 2021</t>
  </si>
  <si>
    <t>Nombre del ente público
Estado Analítico del Ejercicio del Presupuesto de Egresos
Clasificación Económica (por Tipo de Gasto)
Del 01 Enero al 30 Junio 2021</t>
  </si>
  <si>
    <t>“Bajo protesta de decir verdad declaramos que los Estados Financieros y sus notas, son razonablemente correctos y son responsabilidad del emisor”.</t>
  </si>
  <si>
    <t>Gobierno (Federal/Estatal/Municipal) de __________________________
Estado Analítico del Ejercicio del Presupuesto de Egresos
Clasificación Administrativa
Del 01 enero al 30 junio 2021</t>
  </si>
  <si>
    <t>Sector Paraestatal del Gobierno (Federal/Estatal/Municipal) de ______________________
Estado Analítico del Ejercicio del Presupuesto de Egresos
Clasificación Administrativa
Del 01ENERO AL 30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</si>
</sst>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4</xdr:col>
      <xdr:colOff>1028699</xdr:colOff>
      <xdr:row>23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2289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4</xdr:col>
      <xdr:colOff>276224</xdr:colOff>
      <xdr:row>62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601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3</xdr:col>
      <xdr:colOff>1038224</xdr:colOff>
      <xdr:row>50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229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436189.97</v>
      </c>
      <c r="E5" s="14">
        <f>C5+D5</f>
        <v>10923832.380000001</v>
      </c>
      <c r="F5" s="14">
        <f>SUM(F6:F12)</f>
        <v>14395957.000000002</v>
      </c>
      <c r="G5" s="14">
        <f>SUM(G6:G12)</f>
        <v>14395957.000000002</v>
      </c>
      <c r="H5" s="14">
        <f>E5-F5</f>
        <v>-3472124.620000001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-141213.85</v>
      </c>
      <c r="E6" s="15">
        <f t="shared" ref="E6:E69" si="0">C6+D6</f>
        <v>3269933.8</v>
      </c>
      <c r="F6" s="15">
        <v>11972385.140000001</v>
      </c>
      <c r="G6" s="15">
        <v>11972385.140000001</v>
      </c>
      <c r="H6" s="15">
        <f t="shared" ref="H6:H69" si="1">E6-F6</f>
        <v>-8702451.3399999999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108606.25</v>
      </c>
      <c r="E7" s="15">
        <f t="shared" si="0"/>
        <v>3696019.17</v>
      </c>
      <c r="F7" s="15">
        <v>1737697.25</v>
      </c>
      <c r="G7" s="15">
        <v>1737697.25</v>
      </c>
      <c r="H7" s="15">
        <f t="shared" si="1"/>
        <v>1958321.92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336189.97</v>
      </c>
      <c r="E8" s="15">
        <f t="shared" si="0"/>
        <v>2077253.91</v>
      </c>
      <c r="F8" s="15">
        <v>641864.13</v>
      </c>
      <c r="G8" s="15">
        <v>641864.13</v>
      </c>
      <c r="H8" s="15">
        <f t="shared" si="1"/>
        <v>1435389.7799999998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0</v>
      </c>
      <c r="E10" s="15">
        <f t="shared" si="0"/>
        <v>1748017.9</v>
      </c>
      <c r="F10" s="15">
        <v>0</v>
      </c>
      <c r="G10" s="15">
        <v>0</v>
      </c>
      <c r="H10" s="15">
        <f t="shared" si="1"/>
        <v>1748017.9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32607.599999999999</v>
      </c>
      <c r="E12" s="15">
        <f t="shared" si="0"/>
        <v>32607.599999999999</v>
      </c>
      <c r="F12" s="15">
        <v>44010.48</v>
      </c>
      <c r="G12" s="15">
        <v>44010.48</v>
      </c>
      <c r="H12" s="15">
        <f t="shared" si="1"/>
        <v>-11402.880000000005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564500</v>
      </c>
      <c r="E13" s="15">
        <f t="shared" si="0"/>
        <v>2727493.14</v>
      </c>
      <c r="F13" s="15">
        <f>SUM(F14:F22)</f>
        <v>1549599.42</v>
      </c>
      <c r="G13" s="15">
        <f>SUM(G14:G22)</f>
        <v>1549599.42</v>
      </c>
      <c r="H13" s="15">
        <f t="shared" si="1"/>
        <v>1177893.7200000002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0</v>
      </c>
      <c r="G14" s="15">
        <v>0</v>
      </c>
      <c r="H14" s="15">
        <f t="shared" si="1"/>
        <v>199500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10935.13</v>
      </c>
      <c r="G15" s="15">
        <v>10935.13</v>
      </c>
      <c r="H15" s="15">
        <f t="shared" si="1"/>
        <v>14064.87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20000</v>
      </c>
      <c r="E16" s="15">
        <f t="shared" si="0"/>
        <v>50000</v>
      </c>
      <c r="F16" s="15">
        <v>0</v>
      </c>
      <c r="G16" s="15">
        <v>0</v>
      </c>
      <c r="H16" s="15">
        <f t="shared" si="1"/>
        <v>50000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426500</v>
      </c>
      <c r="E17" s="15">
        <f t="shared" si="0"/>
        <v>911500</v>
      </c>
      <c r="F17" s="15">
        <v>713786.74</v>
      </c>
      <c r="G17" s="15">
        <v>713786.74</v>
      </c>
      <c r="H17" s="15">
        <f t="shared" si="1"/>
        <v>197713.26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59685</v>
      </c>
      <c r="G18" s="15">
        <v>59685</v>
      </c>
      <c r="H18" s="15">
        <f t="shared" si="1"/>
        <v>60315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272494.56</v>
      </c>
      <c r="G19" s="15">
        <v>272494.56</v>
      </c>
      <c r="H19" s="15">
        <f t="shared" si="1"/>
        <v>397505.44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75456.91</v>
      </c>
      <c r="G20" s="15">
        <v>75456.91</v>
      </c>
      <c r="H20" s="15">
        <f t="shared" si="1"/>
        <v>29543.089999999997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118000</v>
      </c>
      <c r="E22" s="15">
        <f t="shared" si="0"/>
        <v>646493.14</v>
      </c>
      <c r="F22" s="15">
        <v>417241.08</v>
      </c>
      <c r="G22" s="15">
        <v>417241.08</v>
      </c>
      <c r="H22" s="15">
        <f t="shared" si="1"/>
        <v>229252.06</v>
      </c>
    </row>
    <row r="23" spans="1:8" x14ac:dyDescent="0.2">
      <c r="A23" s="48" t="s">
        <v>63</v>
      </c>
      <c r="B23" s="7"/>
      <c r="C23" s="15">
        <f>SUM(C24:C32)</f>
        <v>9544080.5999999996</v>
      </c>
      <c r="D23" s="15">
        <f>SUM(D24:D32)</f>
        <v>-1713795.45</v>
      </c>
      <c r="E23" s="15">
        <f t="shared" si="0"/>
        <v>7830285.1499999994</v>
      </c>
      <c r="F23" s="15">
        <f>SUM(F24:F32)</f>
        <v>4067698.86</v>
      </c>
      <c r="G23" s="15">
        <f>SUM(G24:G32)</f>
        <v>4067698.86</v>
      </c>
      <c r="H23" s="15">
        <f t="shared" si="1"/>
        <v>3762586.2899999996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-1735795.45</v>
      </c>
      <c r="E24" s="15">
        <f t="shared" si="0"/>
        <v>7712285.1499999994</v>
      </c>
      <c r="F24" s="15">
        <v>4049579.01</v>
      </c>
      <c r="G24" s="15">
        <v>4049579.01</v>
      </c>
      <c r="H24" s="15">
        <f t="shared" si="1"/>
        <v>3662706.1399999997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22000</v>
      </c>
      <c r="E25" s="15">
        <f t="shared" si="0"/>
        <v>118000</v>
      </c>
      <c r="F25" s="15">
        <v>18119.849999999999</v>
      </c>
      <c r="G25" s="15">
        <v>18119.849999999999</v>
      </c>
      <c r="H25" s="15">
        <f t="shared" si="1"/>
        <v>99880.15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0</v>
      </c>
      <c r="D27" s="15">
        <v>0</v>
      </c>
      <c r="E27" s="15">
        <f t="shared" si="0"/>
        <v>0</v>
      </c>
      <c r="F27" s="15">
        <v>0</v>
      </c>
      <c r="G27" s="15">
        <v>0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89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572000</v>
      </c>
      <c r="D43" s="15">
        <f>SUM(D44:D52)</f>
        <v>1496097.1099999999</v>
      </c>
      <c r="E43" s="15">
        <f t="shared" si="0"/>
        <v>2068097.1099999999</v>
      </c>
      <c r="F43" s="15">
        <f>SUM(F44:F52)</f>
        <v>261974.13</v>
      </c>
      <c r="G43" s="15">
        <f>SUM(G44:G52)</f>
        <v>261974.13</v>
      </c>
      <c r="H43" s="15">
        <f t="shared" si="1"/>
        <v>1806122.98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986097.11</v>
      </c>
      <c r="E47" s="15">
        <f t="shared" si="0"/>
        <v>1258097.1099999999</v>
      </c>
      <c r="F47" s="15">
        <v>261974.13</v>
      </c>
      <c r="G47" s="15">
        <v>261974.13</v>
      </c>
      <c r="H47" s="15">
        <f t="shared" si="1"/>
        <v>996122.97999999986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510000</v>
      </c>
      <c r="E49" s="15">
        <f t="shared" si="0"/>
        <v>810000</v>
      </c>
      <c r="F49" s="15">
        <v>0</v>
      </c>
      <c r="G49" s="15">
        <v>0</v>
      </c>
      <c r="H49" s="15">
        <f t="shared" si="1"/>
        <v>810000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22766716.149999999</v>
      </c>
      <c r="D77" s="17">
        <f t="shared" si="4"/>
        <v>782991.62999999989</v>
      </c>
      <c r="E77" s="17">
        <f t="shared" si="4"/>
        <v>23549707.780000001</v>
      </c>
      <c r="F77" s="17">
        <f t="shared" si="4"/>
        <v>20275229.41</v>
      </c>
      <c r="G77" s="17">
        <f t="shared" si="4"/>
        <v>20275229.41</v>
      </c>
      <c r="H77" s="17">
        <f t="shared" si="4"/>
        <v>3274478.3699999987</v>
      </c>
    </row>
    <row r="78" spans="1:8" x14ac:dyDescent="0.2">
      <c r="B78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J17" sqref="J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930983.54</v>
      </c>
      <c r="E6" s="50">
        <f>C6+D6</f>
        <v>25651763.98</v>
      </c>
      <c r="F6" s="50">
        <v>0</v>
      </c>
      <c r="G6" s="50">
        <v>0</v>
      </c>
      <c r="H6" s="50">
        <f>E6-F6</f>
        <v>25651763.98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1496097.11</v>
      </c>
      <c r="E8" s="50">
        <f>C8+D8</f>
        <v>2135097.1100000003</v>
      </c>
      <c r="F8" s="50">
        <v>0</v>
      </c>
      <c r="G8" s="50">
        <v>0</v>
      </c>
      <c r="H8" s="50">
        <f>E8-F8</f>
        <v>2135097.1100000003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0</v>
      </c>
      <c r="G12" s="50">
        <v>0</v>
      </c>
      <c r="H12" s="50">
        <f>E12-F12</f>
        <v>63171.59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2427080.6500000004</v>
      </c>
      <c r="E16" s="17">
        <f>SUM(E6+E8+E10+E12+E14)</f>
        <v>27850032.68</v>
      </c>
      <c r="F16" s="17">
        <f t="shared" ref="F16:H16" si="0">SUM(F6+F8+F10+F12+F14)</f>
        <v>0</v>
      </c>
      <c r="G16" s="17">
        <f t="shared" si="0"/>
        <v>0</v>
      </c>
      <c r="H16" s="17">
        <f t="shared" si="0"/>
        <v>27850032.68</v>
      </c>
    </row>
    <row r="17" spans="2:2" x14ac:dyDescent="0.2">
      <c r="B17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6"/>
  <sheetViews>
    <sheetView showGridLines="0" topLeftCell="A34" workbookViewId="0">
      <selection activeCell="E66" sqref="E66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817174.58</v>
      </c>
      <c r="E7" s="15">
        <f>C7+D7</f>
        <v>3813827.48</v>
      </c>
      <c r="F7" s="15">
        <v>1892239.19</v>
      </c>
      <c r="G7" s="15">
        <v>1892239.19</v>
      </c>
      <c r="H7" s="15">
        <f>E7-F7</f>
        <v>1921588.29</v>
      </c>
    </row>
    <row r="8" spans="1:8" x14ac:dyDescent="0.2">
      <c r="A8" s="4" t="s">
        <v>131</v>
      </c>
      <c r="B8" s="22"/>
      <c r="C8" s="15">
        <v>3367330.08</v>
      </c>
      <c r="D8" s="15">
        <v>644386.79</v>
      </c>
      <c r="E8" s="15">
        <f t="shared" ref="E8:E13" si="0">C8+D8</f>
        <v>4011716.87</v>
      </c>
      <c r="F8" s="15">
        <v>1455840.96</v>
      </c>
      <c r="G8" s="15">
        <v>1455840.96</v>
      </c>
      <c r="H8" s="15">
        <f t="shared" ref="H8:H13" si="1">E8-F8</f>
        <v>2555875.91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64086.38</v>
      </c>
      <c r="G9" s="15">
        <v>64086.38</v>
      </c>
      <c r="H9" s="15">
        <f t="shared" si="1"/>
        <v>91699.51999999999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64086.38</v>
      </c>
      <c r="G10" s="15">
        <v>64086.38</v>
      </c>
      <c r="H10" s="15">
        <f t="shared" si="1"/>
        <v>80699.51999999999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64159.81</v>
      </c>
      <c r="G12" s="15">
        <v>64159.81</v>
      </c>
      <c r="H12" s="15">
        <f t="shared" si="1"/>
        <v>130626.09</v>
      </c>
    </row>
    <row r="13" spans="1:8" x14ac:dyDescent="0.2">
      <c r="A13" s="4" t="s">
        <v>136</v>
      </c>
      <c r="B13" s="22"/>
      <c r="C13" s="15">
        <v>2255908.5299999998</v>
      </c>
      <c r="D13" s="15">
        <v>120712.56</v>
      </c>
      <c r="E13" s="15">
        <f t="shared" si="0"/>
        <v>2376621.09</v>
      </c>
      <c r="F13" s="15">
        <v>897664.86</v>
      </c>
      <c r="G13" s="15">
        <v>897664.86</v>
      </c>
      <c r="H13" s="15">
        <f t="shared" si="1"/>
        <v>1478956.23</v>
      </c>
    </row>
    <row r="14" spans="1:8" x14ac:dyDescent="0.2">
      <c r="A14" s="4" t="s">
        <v>137</v>
      </c>
      <c r="B14" s="22"/>
      <c r="C14" s="15">
        <v>789384.56</v>
      </c>
      <c r="D14" s="15">
        <v>292975.24</v>
      </c>
      <c r="E14" s="15">
        <f t="shared" ref="E14" si="2">C14+D14</f>
        <v>1082359.8</v>
      </c>
      <c r="F14" s="15">
        <v>481618.32</v>
      </c>
      <c r="G14" s="15">
        <v>481618.32</v>
      </c>
      <c r="H14" s="15">
        <f t="shared" ref="H14" si="3">E14-F14</f>
        <v>600741.48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102210.94</v>
      </c>
      <c r="G15" s="15">
        <v>102210.94</v>
      </c>
      <c r="H15" s="15">
        <f t="shared" ref="H15" si="5">E15-F15</f>
        <v>128029.34</v>
      </c>
    </row>
    <row r="16" spans="1:8" x14ac:dyDescent="0.2">
      <c r="A16" s="4" t="s">
        <v>139</v>
      </c>
      <c r="B16" s="22"/>
      <c r="C16" s="15">
        <v>12216694.35</v>
      </c>
      <c r="D16" s="15">
        <v>1088.76</v>
      </c>
      <c r="E16" s="15">
        <f t="shared" ref="E16" si="6">C16+D16</f>
        <v>12217783.109999999</v>
      </c>
      <c r="F16" s="15">
        <v>102210.94</v>
      </c>
      <c r="G16" s="15">
        <v>102210.94</v>
      </c>
      <c r="H16" s="15">
        <f t="shared" ref="H16" si="7">E16-F16</f>
        <v>12115572.17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22575192.310000002</v>
      </c>
      <c r="D19" s="23">
        <f t="shared" si="8"/>
        <v>1881905.8499999999</v>
      </c>
      <c r="E19" s="23">
        <f t="shared" si="8"/>
        <v>24457098.16</v>
      </c>
      <c r="F19" s="23">
        <f t="shared" si="8"/>
        <v>5126117.7800000012</v>
      </c>
      <c r="G19" s="23">
        <f t="shared" si="8"/>
        <v>5126117.7800000012</v>
      </c>
      <c r="H19" s="23">
        <f t="shared" si="8"/>
        <v>19330980.379999999</v>
      </c>
    </row>
    <row r="22" spans="1:8" ht="45" customHeight="1" x14ac:dyDescent="0.2">
      <c r="A22" s="53" t="s">
        <v>143</v>
      </c>
      <c r="B22" s="54"/>
      <c r="C22" s="54"/>
      <c r="D22" s="54"/>
      <c r="E22" s="54"/>
      <c r="F22" s="54"/>
      <c r="G22" s="54"/>
      <c r="H22" s="55"/>
    </row>
    <row r="24" spans="1:8" x14ac:dyDescent="0.2">
      <c r="A24" s="58" t="s">
        <v>54</v>
      </c>
      <c r="B24" s="59"/>
      <c r="C24" s="53" t="s">
        <v>60</v>
      </c>
      <c r="D24" s="54"/>
      <c r="E24" s="54"/>
      <c r="F24" s="54"/>
      <c r="G24" s="55"/>
      <c r="H24" s="56" t="s">
        <v>59</v>
      </c>
    </row>
    <row r="25" spans="1:8" ht="20.399999999999999" x14ac:dyDescent="0.2">
      <c r="A25" s="60"/>
      <c r="B25" s="61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7"/>
    </row>
    <row r="26" spans="1:8" x14ac:dyDescent="0.2">
      <c r="A26" s="62"/>
      <c r="B26" s="63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6" spans="1:8" ht="45" customHeight="1" x14ac:dyDescent="0.2">
      <c r="A36" s="53" t="s">
        <v>144</v>
      </c>
      <c r="B36" s="54"/>
      <c r="C36" s="54"/>
      <c r="D36" s="54"/>
      <c r="E36" s="54"/>
      <c r="F36" s="54"/>
      <c r="G36" s="54"/>
      <c r="H36" s="55"/>
    </row>
    <row r="37" spans="1:8" x14ac:dyDescent="0.2">
      <c r="A37" s="58" t="s">
        <v>54</v>
      </c>
      <c r="B37" s="59"/>
      <c r="C37" s="53" t="s">
        <v>60</v>
      </c>
      <c r="D37" s="54"/>
      <c r="E37" s="54"/>
      <c r="F37" s="54"/>
      <c r="G37" s="55"/>
      <c r="H37" s="56" t="s">
        <v>59</v>
      </c>
    </row>
    <row r="38" spans="1:8" ht="20.399999999999999" x14ac:dyDescent="0.2">
      <c r="A38" s="60"/>
      <c r="B38" s="61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7"/>
    </row>
    <row r="39" spans="1:8" x14ac:dyDescent="0.2">
      <c r="A39" s="62"/>
      <c r="B39" s="63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0.399999999999999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0.399999999999999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0.399999999999999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0.399999999999999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>
        <v>379890</v>
      </c>
      <c r="G52" s="34">
        <v>379890</v>
      </c>
      <c r="H52" s="34"/>
    </row>
    <row r="53" spans="1:8" ht="20.399999999999999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379890</v>
      </c>
      <c r="G55" s="23">
        <f t="shared" si="11"/>
        <v>379890</v>
      </c>
      <c r="H55" s="23">
        <f t="shared" si="11"/>
        <v>0</v>
      </c>
    </row>
    <row r="56" spans="1:8" x14ac:dyDescent="0.2">
      <c r="B56" s="52" t="s">
        <v>142</v>
      </c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zoomScale="80" zoomScaleNormal="8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2459688.25</v>
      </c>
      <c r="E16" s="15">
        <f t="shared" si="3"/>
        <v>27882640.280000001</v>
      </c>
      <c r="F16" s="15">
        <f t="shared" si="3"/>
        <v>12658259.75</v>
      </c>
      <c r="G16" s="15">
        <f t="shared" si="3"/>
        <v>12658259.75</v>
      </c>
      <c r="H16" s="15">
        <f t="shared" si="3"/>
        <v>15224380.529999999</v>
      </c>
    </row>
    <row r="17" spans="1:8" x14ac:dyDescent="0.2">
      <c r="A17" s="38"/>
      <c r="B17" s="42" t="s">
        <v>45</v>
      </c>
      <c r="C17" s="15">
        <v>24404415.949999999</v>
      </c>
      <c r="D17" s="15">
        <v>2165624.25</v>
      </c>
      <c r="E17" s="15">
        <f>C17+D17</f>
        <v>26570040.199999999</v>
      </c>
      <c r="F17" s="15">
        <v>12074430.49</v>
      </c>
      <c r="G17" s="15">
        <v>12074430.49</v>
      </c>
      <c r="H17" s="15">
        <f t="shared" ref="H17:H23" si="4">E17-F17</f>
        <v>14495609.709999999</v>
      </c>
    </row>
    <row r="18" spans="1:8" x14ac:dyDescent="0.2">
      <c r="A18" s="38"/>
      <c r="B18" s="42" t="s">
        <v>28</v>
      </c>
      <c r="C18" s="15">
        <v>1018536.08</v>
      </c>
      <c r="D18" s="15">
        <v>294064</v>
      </c>
      <c r="E18" s="15">
        <f t="shared" ref="E18:E23" si="5">C18+D18</f>
        <v>1312600.08</v>
      </c>
      <c r="F18" s="15">
        <v>583829.26</v>
      </c>
      <c r="G18" s="15">
        <v>583829.26</v>
      </c>
      <c r="H18" s="15">
        <f t="shared" si="4"/>
        <v>728770.82000000007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2459688.25</v>
      </c>
      <c r="E42" s="23">
        <f t="shared" si="12"/>
        <v>27882640.280000001</v>
      </c>
      <c r="F42" s="23">
        <f t="shared" si="12"/>
        <v>12658259.75</v>
      </c>
      <c r="G42" s="23">
        <f t="shared" si="12"/>
        <v>12658259.75</v>
      </c>
      <c r="H42" s="23">
        <f t="shared" si="12"/>
        <v>15224380.529999999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2" t="s">
        <v>142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2021-07-19T17:12:07Z</cp:lastPrinted>
  <dcterms:created xsi:type="dcterms:W3CDTF">2014-02-10T03:37:14Z</dcterms:created>
  <dcterms:modified xsi:type="dcterms:W3CDTF">2021-08-09T18:44:47Z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