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8_{1C9D68E2-3334-49BE-B525-A4D914AD455B}" xr6:coauthVersionLast="47" xr6:coauthVersionMax="47" xr10:uidLastSave="{00000000-0000-0000-0000-000000000000}"/>
  <bookViews>
    <workbookView xWindow="-108" yWindow="-108" windowWidth="23256" windowHeight="1257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6" i="4" l="1"/>
  <c r="H16" i="4" s="1"/>
  <c r="E15" i="4"/>
  <c r="H15" i="4" s="1"/>
  <c r="E14" i="4"/>
  <c r="H14" i="4" s="1"/>
  <c r="G55" i="4" l="1"/>
  <c r="F55" i="4"/>
  <c r="D55" i="4"/>
  <c r="H51" i="4"/>
  <c r="H45" i="4"/>
  <c r="H43" i="4"/>
  <c r="E53" i="4"/>
  <c r="H53" i="4" s="1"/>
  <c r="E51" i="4"/>
  <c r="E49" i="4"/>
  <c r="H49" i="4" s="1"/>
  <c r="E47" i="4"/>
  <c r="H47" i="4" s="1"/>
  <c r="E45" i="4"/>
  <c r="E43" i="4"/>
  <c r="E41" i="4"/>
  <c r="C55" i="4"/>
  <c r="G33" i="4"/>
  <c r="F33" i="4"/>
  <c r="E31" i="4"/>
  <c r="H31" i="4" s="1"/>
  <c r="E30" i="4"/>
  <c r="H30" i="4" s="1"/>
  <c r="E29" i="4"/>
  <c r="H29" i="4" s="1"/>
  <c r="E28" i="4"/>
  <c r="E33" i="4" s="1"/>
  <c r="D33" i="4"/>
  <c r="C33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9" i="4"/>
  <c r="F19" i="4"/>
  <c r="D19" i="4"/>
  <c r="C19" i="4"/>
  <c r="E55" i="4" l="1"/>
  <c r="H28" i="4"/>
  <c r="H33" i="4" s="1"/>
  <c r="H41" i="4"/>
  <c r="H55" i="4" s="1"/>
  <c r="H19" i="4"/>
  <c r="E19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4" i="6"/>
  <c r="H71" i="6"/>
  <c r="H63" i="6"/>
  <c r="H55" i="6"/>
  <c r="H46" i="6"/>
  <c r="H38" i="6"/>
  <c r="H35" i="6"/>
  <c r="H27" i="6"/>
  <c r="H11" i="6"/>
  <c r="E76" i="6"/>
  <c r="H76" i="6" s="1"/>
  <c r="E75" i="6"/>
  <c r="H75" i="6" s="1"/>
  <c r="E74" i="6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E57" i="6" s="1"/>
  <c r="H57" i="6" s="1"/>
  <c r="C53" i="6"/>
  <c r="C43" i="6"/>
  <c r="C33" i="6"/>
  <c r="E33" i="6" s="1"/>
  <c r="H33" i="6" s="1"/>
  <c r="C23" i="6"/>
  <c r="C13" i="6"/>
  <c r="C5" i="6"/>
  <c r="E53" i="6" l="1"/>
  <c r="H53" i="6" s="1"/>
  <c r="C42" i="5"/>
  <c r="E16" i="8"/>
  <c r="E43" i="6"/>
  <c r="H43" i="6" s="1"/>
  <c r="E23" i="6"/>
  <c r="H23" i="6" s="1"/>
  <c r="F77" i="6"/>
  <c r="E13" i="6"/>
  <c r="H13" i="6" s="1"/>
  <c r="H25" i="5"/>
  <c r="H16" i="5"/>
  <c r="C77" i="6"/>
  <c r="H6" i="8"/>
  <c r="E6" i="5"/>
  <c r="H13" i="5"/>
  <c r="H6" i="5" s="1"/>
  <c r="G77" i="6"/>
  <c r="E36" i="5"/>
  <c r="H38" i="5"/>
  <c r="H36" i="5" s="1"/>
  <c r="D77" i="6"/>
  <c r="E5" i="6"/>
  <c r="D42" i="5"/>
  <c r="F42" i="5"/>
  <c r="G42" i="5"/>
  <c r="E25" i="5"/>
  <c r="E16" i="5"/>
  <c r="E42" i="5" s="1"/>
  <c r="H16" i="8"/>
  <c r="H42" i="5" l="1"/>
  <c r="E77" i="6"/>
  <c r="H5" i="6"/>
  <c r="H77" i="6" s="1"/>
</calcChain>
</file>

<file path=xl/sharedStrings.xml><?xml version="1.0" encoding="utf-8"?>
<sst xmlns="http://schemas.openxmlformats.org/spreadsheetml/2006/main" count="206" uniqueCount="145">
  <si>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</si>
  <si>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</si>
  <si>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</si>
  <si>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</si>
  <si>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</si>
  <si>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</si>
  <si>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</si>
  <si>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</si>
  <si>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</si>
  <si>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</si>
  <si>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</si>
  <si>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</si>
  <si>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</si>
  <si>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</si>
  <si>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</si>
  <si>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</si>
  <si>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</si>
  <si>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</si>
  <si>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</si>
  <si>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</si>
  <si>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</si>
  <si>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</si>
  <si>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</si>
  <si>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</si>
  <si>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</si>
  <si>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</si>
  <si>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</si>
  <si>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</si>
  <si>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</si>
  <si>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</si>
  <si>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</si>
  <si>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</si>
  <si>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</si>
  <si>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</si>
  <si>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</si>
  <si>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</si>
  <si>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</si>
  <si>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</si>
  <si>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</si>
  <si>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</si>
  <si>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</si>
  <si>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</si>
  <si>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</si>
  <si>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</si>
  <si>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</si>
  <si>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</si>
  <si>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</si>
  <si>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</si>
  <si>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</si>
  <si>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</si>
  <si>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</si>
  <si>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</si>
  <si>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</si>
  <si>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</si>
  <si>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</si>
  <si>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</si>
  <si>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</si>
  <si>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</si>
  <si>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</si>
  <si>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</si>
  <si>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</si>
  <si>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</si>
  <si>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</si>
  <si>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</si>
  <si>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</si>
  <si>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</si>
  <si>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</si>
  <si>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</si>
  <si>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</si>
  <si>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</si>
  <si>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</si>
  <si>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</si>
  <si>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</si>
  <si>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</si>
  <si>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</si>
  <si>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</si>
  <si>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</si>
  <si>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</si>
  <si>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</si>
  <si>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</si>
  <si>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</si>
  <si>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</si>
  <si>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</si>
  <si>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</si>
  <si>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</si>
  <si>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</si>
  <si>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</si>
  <si>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</si>
  <si>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</si>
  <si>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</si>
  <si>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</si>
  <si>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</si>
  <si>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</si>
  <si>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</si>
  <si>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</si>
  <si>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</si>
  <si>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</si>
  <si>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</si>
  <si>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</si>
  <si>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</si>
  <si>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</si>
  <si>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</si>
  <si>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</si>
  <si>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</si>
  <si>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</si>
  <si>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</si>
  <si>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</si>
  <si>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</si>
  <si>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</si>
  <si>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</si>
  <si>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</si>
  <si>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</si>
  <si>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</si>
  <si>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</si>
  <si>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</si>
  <si>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</si>
  <si>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</si>
  <si>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</si>
  <si>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</si>
  <si>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</si>
  <si>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</si>
  <si>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</si>
  <si>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</si>
  <si>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</si>
  <si>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</si>
  <si>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</si>
  <si>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</si>
  <si>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</si>
  <si>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30 DE JUNIO DEL 2021</t>
  </si>
  <si>
    <t>JUNTA DE AGUA POTABLE Y ALCANTARILLADO DE COMONFORT, GTO.
ESTADO ANALÍTICO DEL EJERCICIO DEL PRESUPUESTO DE EGRESOS
CLASIFICACION ECÓNOMICA (POR TIPO DE GASTO)
DEL 1 ENERO AL 30 DE JUNIO DEL 2021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</si>
  <si>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</si>
  <si>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</si>
  <si>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</si>
  <si>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</si>
  <si>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</si>
  <si>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</si>
  <si>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</si>
  <si>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</si>
  <si>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</si>
  <si>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</si>
  <si>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JUNTA DE AGUA POTABLE Y ALCANTARILLADO DE COMONFORT, GTO.
ESTADO ANALÍTICO DEL EJERCICIO DEL PRESUPUESTO DE EGRESOS
CLASIFICACIÓN FUNCIONAL (FINALIDAD Y FUNCIÓN)
DEL 1 ENERO AL 30 DE JUNIO DEL 2021</t>
  </si>
  <si>
    <t>Nombre del ente público
Estado Analítico del Ejercicio del Presupuesto de Egresos
Clasificación Económica (por Tipo de Gasto)
Del 01 Enero al 30 Junio 2021</t>
  </si>
  <si>
    <t>“Bajo protesta de decir verdad declaramos que los Estados Financieros y sus notas, son razonablemente correctos y son responsabilidad del emisor”.</t>
  </si>
  <si>
    <t>Gobierno (Federal/Estatal/Municipal) de __________________________
Estado Analítico del Ejercicio del Presupuesto de Egresos
Clasificación Administrativa
Del 01 enero al 30 junio 2021</t>
  </si>
  <si>
    <t>Sector Paraestatal del Gobierno (Federal/Estatal/Municipal) de ______________________
Estado Analítico del Ejercicio del Presupuesto de Egresos
Clasificación Administrativa
Del 01ENERO AL 30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</si>
</sst>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4</xdr:col>
      <xdr:colOff>76199</xdr:colOff>
      <xdr:row>84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333375" y="119443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4</xdr:col>
      <xdr:colOff>1028699</xdr:colOff>
      <xdr:row>23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322897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4</xdr:col>
      <xdr:colOff>276224</xdr:colOff>
      <xdr:row>62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106013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3</xdr:col>
      <xdr:colOff>1038224</xdr:colOff>
      <xdr:row>50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276225" y="722947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10487642.41</v>
      </c>
      <c r="D5" s="14">
        <f>SUM(D6:D12)</f>
        <v>436189.97</v>
      </c>
      <c r="E5" s="14">
        <f>C5+D5</f>
        <v>10923832.380000001</v>
      </c>
      <c r="F5" s="14">
        <f>SUM(F6:F12)</f>
        <v>14395957.000000002</v>
      </c>
      <c r="G5" s="14">
        <f>SUM(G6:G12)</f>
        <v>14395957.000000002</v>
      </c>
      <c r="H5" s="14">
        <f>E5-F5</f>
        <v>-3472124.620000001</v>
      </c>
    </row>
    <row r="6" spans="1:8" x14ac:dyDescent="0.2">
      <c r="A6" s="49">
        <v>1100</v>
      </c>
      <c r="B6" s="11" t="s">
        <v>70</v>
      </c>
      <c r="C6" s="15">
        <v>3411147.65</v>
      </c>
      <c r="D6" s="15">
        <v>-141213.85</v>
      </c>
      <c r="E6" s="15">
        <f t="shared" ref="E6:E69" si="0">C6+D6</f>
        <v>3269933.8</v>
      </c>
      <c r="F6" s="15">
        <v>11972385.140000001</v>
      </c>
      <c r="G6" s="15">
        <v>11972385.140000001</v>
      </c>
      <c r="H6" s="15">
        <f t="shared" ref="H6:H69" si="1">E6-F6</f>
        <v>-8702451.3399999999</v>
      </c>
    </row>
    <row r="7" spans="1:8" x14ac:dyDescent="0.2">
      <c r="A7" s="49">
        <v>1200</v>
      </c>
      <c r="B7" s="11" t="s">
        <v>71</v>
      </c>
      <c r="C7" s="15">
        <v>3587412.92</v>
      </c>
      <c r="D7" s="15">
        <v>108606.25</v>
      </c>
      <c r="E7" s="15">
        <f t="shared" si="0"/>
        <v>3696019.17</v>
      </c>
      <c r="F7" s="15">
        <v>1737697.25</v>
      </c>
      <c r="G7" s="15">
        <v>1737697.25</v>
      </c>
      <c r="H7" s="15">
        <f t="shared" si="1"/>
        <v>1958321.92</v>
      </c>
    </row>
    <row r="8" spans="1:8" x14ac:dyDescent="0.2">
      <c r="A8" s="49">
        <v>1300</v>
      </c>
      <c r="B8" s="11" t="s">
        <v>72</v>
      </c>
      <c r="C8" s="15">
        <v>1741063.94</v>
      </c>
      <c r="D8" s="15">
        <v>336189.97</v>
      </c>
      <c r="E8" s="15">
        <f t="shared" si="0"/>
        <v>2077253.91</v>
      </c>
      <c r="F8" s="15">
        <v>641864.13</v>
      </c>
      <c r="G8" s="15">
        <v>641864.13</v>
      </c>
      <c r="H8" s="15">
        <f t="shared" si="1"/>
        <v>1435389.7799999998</v>
      </c>
    </row>
    <row r="9" spans="1:8" x14ac:dyDescent="0.2">
      <c r="A9" s="49">
        <v>1400</v>
      </c>
      <c r="B9" s="11" t="s">
        <v>35</v>
      </c>
      <c r="C9" s="15">
        <v>0</v>
      </c>
      <c r="D9" s="15">
        <v>100000</v>
      </c>
      <c r="E9" s="15">
        <f t="shared" si="0"/>
        <v>100000</v>
      </c>
      <c r="F9" s="15">
        <v>0</v>
      </c>
      <c r="G9" s="15">
        <v>0</v>
      </c>
      <c r="H9" s="15">
        <f t="shared" si="1"/>
        <v>100000</v>
      </c>
    </row>
    <row r="10" spans="1:8" x14ac:dyDescent="0.2">
      <c r="A10" s="49">
        <v>1500</v>
      </c>
      <c r="B10" s="11" t="s">
        <v>73</v>
      </c>
      <c r="C10" s="15">
        <v>1748017.9</v>
      </c>
      <c r="D10" s="15">
        <v>0</v>
      </c>
      <c r="E10" s="15">
        <f t="shared" si="0"/>
        <v>1748017.9</v>
      </c>
      <c r="F10" s="15">
        <v>0</v>
      </c>
      <c r="G10" s="15">
        <v>0</v>
      </c>
      <c r="H10" s="15">
        <f t="shared" si="1"/>
        <v>1748017.9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32607.599999999999</v>
      </c>
      <c r="E12" s="15">
        <f t="shared" si="0"/>
        <v>32607.599999999999</v>
      </c>
      <c r="F12" s="15">
        <v>44010.48</v>
      </c>
      <c r="G12" s="15">
        <v>44010.48</v>
      </c>
      <c r="H12" s="15">
        <f t="shared" si="1"/>
        <v>-11402.880000000005</v>
      </c>
    </row>
    <row r="13" spans="1:8" x14ac:dyDescent="0.2">
      <c r="A13" s="48" t="s">
        <v>62</v>
      </c>
      <c r="B13" s="7"/>
      <c r="C13" s="15">
        <f>SUM(C14:C22)</f>
        <v>2162993.14</v>
      </c>
      <c r="D13" s="15">
        <f>SUM(D14:D22)</f>
        <v>564500</v>
      </c>
      <c r="E13" s="15">
        <f t="shared" si="0"/>
        <v>2727493.14</v>
      </c>
      <c r="F13" s="15">
        <f>SUM(F14:F22)</f>
        <v>1549599.42</v>
      </c>
      <c r="G13" s="15">
        <f>SUM(G14:G22)</f>
        <v>1549599.42</v>
      </c>
      <c r="H13" s="15">
        <f t="shared" si="1"/>
        <v>1177893.7200000002</v>
      </c>
    </row>
    <row r="14" spans="1:8" x14ac:dyDescent="0.2">
      <c r="A14" s="49">
        <v>2100</v>
      </c>
      <c r="B14" s="11" t="s">
        <v>75</v>
      </c>
      <c r="C14" s="15">
        <v>199500</v>
      </c>
      <c r="D14" s="15">
        <v>0</v>
      </c>
      <c r="E14" s="15">
        <f t="shared" si="0"/>
        <v>199500</v>
      </c>
      <c r="F14" s="15">
        <v>0</v>
      </c>
      <c r="G14" s="15">
        <v>0</v>
      </c>
      <c r="H14" s="15">
        <f t="shared" si="1"/>
        <v>199500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10935.13</v>
      </c>
      <c r="G15" s="15">
        <v>10935.13</v>
      </c>
      <c r="H15" s="15">
        <f t="shared" si="1"/>
        <v>14064.87</v>
      </c>
    </row>
    <row r="16" spans="1:8" x14ac:dyDescent="0.2">
      <c r="A16" s="49">
        <v>2300</v>
      </c>
      <c r="B16" s="11" t="s">
        <v>77</v>
      </c>
      <c r="C16" s="15">
        <v>30000</v>
      </c>
      <c r="D16" s="15">
        <v>20000</v>
      </c>
      <c r="E16" s="15">
        <f t="shared" si="0"/>
        <v>50000</v>
      </c>
      <c r="F16" s="15">
        <v>0</v>
      </c>
      <c r="G16" s="15">
        <v>0</v>
      </c>
      <c r="H16" s="15">
        <f t="shared" si="1"/>
        <v>50000</v>
      </c>
    </row>
    <row r="17" spans="1:8" x14ac:dyDescent="0.2">
      <c r="A17" s="49">
        <v>2400</v>
      </c>
      <c r="B17" s="11" t="s">
        <v>78</v>
      </c>
      <c r="C17" s="15">
        <v>485000</v>
      </c>
      <c r="D17" s="15">
        <v>426500</v>
      </c>
      <c r="E17" s="15">
        <f t="shared" si="0"/>
        <v>911500</v>
      </c>
      <c r="F17" s="15">
        <v>713786.74</v>
      </c>
      <c r="G17" s="15">
        <v>713786.74</v>
      </c>
      <c r="H17" s="15">
        <f t="shared" si="1"/>
        <v>197713.26</v>
      </c>
    </row>
    <row r="18" spans="1:8" x14ac:dyDescent="0.2">
      <c r="A18" s="49">
        <v>2500</v>
      </c>
      <c r="B18" s="11" t="s">
        <v>79</v>
      </c>
      <c r="C18" s="15">
        <v>120000</v>
      </c>
      <c r="D18" s="15">
        <v>0</v>
      </c>
      <c r="E18" s="15">
        <f t="shared" si="0"/>
        <v>120000</v>
      </c>
      <c r="F18" s="15">
        <v>59685</v>
      </c>
      <c r="G18" s="15">
        <v>59685</v>
      </c>
      <c r="H18" s="15">
        <f t="shared" si="1"/>
        <v>60315</v>
      </c>
    </row>
    <row r="19" spans="1:8" x14ac:dyDescent="0.2">
      <c r="A19" s="49">
        <v>2600</v>
      </c>
      <c r="B19" s="11" t="s">
        <v>80</v>
      </c>
      <c r="C19" s="15">
        <v>670000</v>
      </c>
      <c r="D19" s="15">
        <v>0</v>
      </c>
      <c r="E19" s="15">
        <f t="shared" si="0"/>
        <v>670000</v>
      </c>
      <c r="F19" s="15">
        <v>272494.56</v>
      </c>
      <c r="G19" s="15">
        <v>272494.56</v>
      </c>
      <c r="H19" s="15">
        <f t="shared" si="1"/>
        <v>397505.44</v>
      </c>
    </row>
    <row r="20" spans="1:8" x14ac:dyDescent="0.2">
      <c r="A20" s="49">
        <v>2700</v>
      </c>
      <c r="B20" s="11" t="s">
        <v>81</v>
      </c>
      <c r="C20" s="15">
        <v>105000</v>
      </c>
      <c r="D20" s="15">
        <v>0</v>
      </c>
      <c r="E20" s="15">
        <f t="shared" si="0"/>
        <v>105000</v>
      </c>
      <c r="F20" s="15">
        <v>75456.91</v>
      </c>
      <c r="G20" s="15">
        <v>75456.91</v>
      </c>
      <c r="H20" s="15">
        <f t="shared" si="1"/>
        <v>29543.089999999997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528493.14</v>
      </c>
      <c r="D22" s="15">
        <v>118000</v>
      </c>
      <c r="E22" s="15">
        <f t="shared" si="0"/>
        <v>646493.14</v>
      </c>
      <c r="F22" s="15">
        <v>417241.08</v>
      </c>
      <c r="G22" s="15">
        <v>417241.08</v>
      </c>
      <c r="H22" s="15">
        <f t="shared" si="1"/>
        <v>229252.06</v>
      </c>
    </row>
    <row r="23" spans="1:8" x14ac:dyDescent="0.2">
      <c r="A23" s="48" t="s">
        <v>63</v>
      </c>
      <c r="B23" s="7"/>
      <c r="C23" s="15">
        <f>SUM(C24:C32)</f>
        <v>9544080.5999999996</v>
      </c>
      <c r="D23" s="15">
        <f>SUM(D24:D32)</f>
        <v>-1713795.45</v>
      </c>
      <c r="E23" s="15">
        <f t="shared" si="0"/>
        <v>7830285.1499999994</v>
      </c>
      <c r="F23" s="15">
        <f>SUM(F24:F32)</f>
        <v>4067698.86</v>
      </c>
      <c r="G23" s="15">
        <f>SUM(G24:G32)</f>
        <v>4067698.86</v>
      </c>
      <c r="H23" s="15">
        <f t="shared" si="1"/>
        <v>3762586.2899999996</v>
      </c>
    </row>
    <row r="24" spans="1:8" x14ac:dyDescent="0.2">
      <c r="A24" s="49">
        <v>3100</v>
      </c>
      <c r="B24" s="11" t="s">
        <v>84</v>
      </c>
      <c r="C24" s="15">
        <v>9448080.5999999996</v>
      </c>
      <c r="D24" s="15">
        <v>-1735795.45</v>
      </c>
      <c r="E24" s="15">
        <f t="shared" si="0"/>
        <v>7712285.1499999994</v>
      </c>
      <c r="F24" s="15">
        <v>4049579.01</v>
      </c>
      <c r="G24" s="15">
        <v>4049579.01</v>
      </c>
      <c r="H24" s="15">
        <f t="shared" si="1"/>
        <v>3662706.1399999997</v>
      </c>
    </row>
    <row r="25" spans="1:8" x14ac:dyDescent="0.2">
      <c r="A25" s="49">
        <v>3200</v>
      </c>
      <c r="B25" s="11" t="s">
        <v>85</v>
      </c>
      <c r="C25" s="15">
        <v>96000</v>
      </c>
      <c r="D25" s="15">
        <v>22000</v>
      </c>
      <c r="E25" s="15">
        <f t="shared" si="0"/>
        <v>118000</v>
      </c>
      <c r="F25" s="15">
        <v>18119.849999999999</v>
      </c>
      <c r="G25" s="15">
        <v>18119.849999999999</v>
      </c>
      <c r="H25" s="15">
        <f t="shared" si="1"/>
        <v>99880.15</v>
      </c>
    </row>
    <row r="26" spans="1:8" x14ac:dyDescent="0.2">
      <c r="A26" s="49">
        <v>3300</v>
      </c>
      <c r="B26" s="11" t="s">
        <v>86</v>
      </c>
      <c r="C26" s="15">
        <v>0</v>
      </c>
      <c r="D26" s="15">
        <v>0</v>
      </c>
      <c r="E26" s="15">
        <f t="shared" si="0"/>
        <v>0</v>
      </c>
      <c r="F26" s="15">
        <v>0</v>
      </c>
      <c r="G26" s="15">
        <v>0</v>
      </c>
      <c r="H26" s="15">
        <f t="shared" si="1"/>
        <v>0</v>
      </c>
    </row>
    <row r="27" spans="1:8" x14ac:dyDescent="0.2">
      <c r="A27" s="49">
        <v>3400</v>
      </c>
      <c r="B27" s="11" t="s">
        <v>87</v>
      </c>
      <c r="C27" s="15">
        <v>0</v>
      </c>
      <c r="D27" s="15">
        <v>0</v>
      </c>
      <c r="E27" s="15">
        <f t="shared" si="0"/>
        <v>0</v>
      </c>
      <c r="F27" s="15">
        <v>0</v>
      </c>
      <c r="G27" s="15">
        <v>0</v>
      </c>
      <c r="H27" s="15">
        <f t="shared" si="1"/>
        <v>0</v>
      </c>
    </row>
    <row r="28" spans="1:8" x14ac:dyDescent="0.2">
      <c r="A28" s="49">
        <v>3500</v>
      </c>
      <c r="B28" s="11" t="s">
        <v>88</v>
      </c>
      <c r="C28" s="15">
        <v>0</v>
      </c>
      <c r="D28" s="15">
        <v>0</v>
      </c>
      <c r="E28" s="15">
        <f t="shared" si="0"/>
        <v>0</v>
      </c>
      <c r="F28" s="15">
        <v>0</v>
      </c>
      <c r="G28" s="15">
        <v>0</v>
      </c>
      <c r="H28" s="15">
        <f t="shared" si="1"/>
        <v>0</v>
      </c>
    </row>
    <row r="29" spans="1:8" x14ac:dyDescent="0.2">
      <c r="A29" s="49">
        <v>3600</v>
      </c>
      <c r="B29" s="11" t="s">
        <v>89</v>
      </c>
      <c r="C29" s="15">
        <v>0</v>
      </c>
      <c r="D29" s="15">
        <v>0</v>
      </c>
      <c r="E29" s="15">
        <f t="shared" si="0"/>
        <v>0</v>
      </c>
      <c r="F29" s="15">
        <v>0</v>
      </c>
      <c r="G29" s="15">
        <v>0</v>
      </c>
      <c r="H29" s="15">
        <f t="shared" si="1"/>
        <v>0</v>
      </c>
    </row>
    <row r="30" spans="1:8" x14ac:dyDescent="0.2">
      <c r="A30" s="49">
        <v>3700</v>
      </c>
      <c r="B30" s="11" t="s">
        <v>90</v>
      </c>
      <c r="C30" s="15">
        <v>0</v>
      </c>
      <c r="D30" s="15">
        <v>0</v>
      </c>
      <c r="E30" s="15">
        <f t="shared" si="0"/>
        <v>0</v>
      </c>
      <c r="F30" s="15">
        <v>0</v>
      </c>
      <c r="G30" s="15">
        <v>0</v>
      </c>
      <c r="H30" s="15">
        <f t="shared" si="1"/>
        <v>0</v>
      </c>
    </row>
    <row r="31" spans="1:8" x14ac:dyDescent="0.2">
      <c r="A31" s="49">
        <v>3800</v>
      </c>
      <c r="B31" s="11" t="s">
        <v>91</v>
      </c>
      <c r="C31" s="15">
        <v>0</v>
      </c>
      <c r="D31" s="15">
        <v>0</v>
      </c>
      <c r="E31" s="15">
        <f t="shared" si="0"/>
        <v>0</v>
      </c>
      <c r="F31" s="15">
        <v>0</v>
      </c>
      <c r="G31" s="15">
        <v>0</v>
      </c>
      <c r="H31" s="15">
        <f t="shared" si="1"/>
        <v>0</v>
      </c>
    </row>
    <row r="32" spans="1:8" x14ac:dyDescent="0.2">
      <c r="A32" s="49">
        <v>3900</v>
      </c>
      <c r="B32" s="11" t="s">
        <v>19</v>
      </c>
      <c r="C32" s="15">
        <v>0</v>
      </c>
      <c r="D32" s="15">
        <v>0</v>
      </c>
      <c r="E32" s="15">
        <f t="shared" si="0"/>
        <v>0</v>
      </c>
      <c r="F32" s="15">
        <v>0</v>
      </c>
      <c r="G32" s="15">
        <v>0</v>
      </c>
      <c r="H32" s="15">
        <f t="shared" si="1"/>
        <v>0</v>
      </c>
    </row>
    <row r="33" spans="1:8" x14ac:dyDescent="0.2">
      <c r="A33" s="48" t="s">
        <v>64</v>
      </c>
      <c r="B33" s="7"/>
      <c r="C33" s="15">
        <f>SUM(C34:C42)</f>
        <v>0</v>
      </c>
      <c r="D33" s="15">
        <f>SUM(D34:D42)</f>
        <v>0</v>
      </c>
      <c r="E33" s="15">
        <f t="shared" si="0"/>
        <v>0</v>
      </c>
      <c r="F33" s="15">
        <f>SUM(F34:F42)</f>
        <v>0</v>
      </c>
      <c r="G33" s="15">
        <f>SUM(G34:G42)</f>
        <v>0</v>
      </c>
      <c r="H33" s="15">
        <f t="shared" si="1"/>
        <v>0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572000</v>
      </c>
      <c r="D43" s="15">
        <f>SUM(D44:D52)</f>
        <v>1496097.1099999999</v>
      </c>
      <c r="E43" s="15">
        <f t="shared" si="0"/>
        <v>2068097.1099999999</v>
      </c>
      <c r="F43" s="15">
        <f>SUM(F44:F52)</f>
        <v>261974.13</v>
      </c>
      <c r="G43" s="15">
        <f>SUM(G44:G52)</f>
        <v>261974.13</v>
      </c>
      <c r="H43" s="15">
        <f t="shared" si="1"/>
        <v>1806122.98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0</v>
      </c>
      <c r="E44" s="15">
        <f t="shared" si="0"/>
        <v>0</v>
      </c>
      <c r="F44" s="15">
        <v>0</v>
      </c>
      <c r="G44" s="15">
        <v>0</v>
      </c>
      <c r="H44" s="15">
        <f t="shared" si="1"/>
        <v>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272000</v>
      </c>
      <c r="D47" s="15">
        <v>986097.11</v>
      </c>
      <c r="E47" s="15">
        <f t="shared" si="0"/>
        <v>1258097.1099999999</v>
      </c>
      <c r="F47" s="15">
        <v>261974.13</v>
      </c>
      <c r="G47" s="15">
        <v>261974.13</v>
      </c>
      <c r="H47" s="15">
        <f t="shared" si="1"/>
        <v>996122.97999999986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300000</v>
      </c>
      <c r="D49" s="15">
        <v>510000</v>
      </c>
      <c r="E49" s="15">
        <f t="shared" si="0"/>
        <v>810000</v>
      </c>
      <c r="F49" s="15">
        <v>0</v>
      </c>
      <c r="G49" s="15">
        <v>0</v>
      </c>
      <c r="H49" s="15">
        <f t="shared" si="1"/>
        <v>810000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22766716.149999999</v>
      </c>
      <c r="D77" s="17">
        <f t="shared" si="4"/>
        <v>782991.62999999989</v>
      </c>
      <c r="E77" s="17">
        <f t="shared" si="4"/>
        <v>23549707.780000001</v>
      </c>
      <c r="F77" s="17">
        <f t="shared" si="4"/>
        <v>20275229.41</v>
      </c>
      <c r="G77" s="17">
        <f t="shared" si="4"/>
        <v>20275229.41</v>
      </c>
      <c r="H77" s="17">
        <f t="shared" si="4"/>
        <v>3274478.3699999987</v>
      </c>
    </row>
    <row r="78" spans="1:8" x14ac:dyDescent="0.2">
      <c r="B78" s="52" t="s">
        <v>142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zoomScaleNormal="100" workbookViewId="0">
      <selection activeCell="J17" sqref="J17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3" t="s">
        <v>141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24720780.440000001</v>
      </c>
      <c r="D6" s="50">
        <v>930983.54</v>
      </c>
      <c r="E6" s="50">
        <f>C6+D6</f>
        <v>25651763.98</v>
      </c>
      <c r="F6" s="50">
        <v>0</v>
      </c>
      <c r="G6" s="50">
        <v>0</v>
      </c>
      <c r="H6" s="50">
        <f>E6-F6</f>
        <v>25651763.98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639000</v>
      </c>
      <c r="D8" s="50">
        <v>1496097.11</v>
      </c>
      <c r="E8" s="50">
        <f>C8+D8</f>
        <v>2135097.1100000003</v>
      </c>
      <c r="F8" s="50">
        <v>0</v>
      </c>
      <c r="G8" s="50">
        <v>0</v>
      </c>
      <c r="H8" s="50">
        <f>E8-F8</f>
        <v>2135097.1100000003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63171.59</v>
      </c>
      <c r="D12" s="50">
        <v>0</v>
      </c>
      <c r="E12" s="50">
        <f>C12+D12</f>
        <v>63171.59</v>
      </c>
      <c r="F12" s="50">
        <v>0</v>
      </c>
      <c r="G12" s="50">
        <v>0</v>
      </c>
      <c r="H12" s="50">
        <f>E12-F12</f>
        <v>63171.59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25422952.030000001</v>
      </c>
      <c r="D16" s="17">
        <f>SUM(D6+D8+D10+D12+D14)</f>
        <v>2427080.6500000004</v>
      </c>
      <c r="E16" s="17">
        <f>SUM(E6+E8+E10+E12+E14)</f>
        <v>27850032.68</v>
      </c>
      <c r="F16" s="17">
        <f t="shared" ref="F16:H16" si="0">SUM(F6+F8+F10+F12+F14)</f>
        <v>0</v>
      </c>
      <c r="G16" s="17">
        <f t="shared" si="0"/>
        <v>0</v>
      </c>
      <c r="H16" s="17">
        <f t="shared" si="0"/>
        <v>27850032.68</v>
      </c>
    </row>
    <row r="17" spans="2:2" x14ac:dyDescent="0.2">
      <c r="B17" s="52" t="s">
        <v>142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6"/>
  <sheetViews>
    <sheetView showGridLines="0" topLeftCell="A34" workbookViewId="0">
      <selection activeCell="E66" sqref="E66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2996652.9</v>
      </c>
      <c r="D7" s="15">
        <v>817174.58</v>
      </c>
      <c r="E7" s="15">
        <f>C7+D7</f>
        <v>3813827.48</v>
      </c>
      <c r="F7" s="15">
        <v>1892239.19</v>
      </c>
      <c r="G7" s="15">
        <v>1892239.19</v>
      </c>
      <c r="H7" s="15">
        <f>E7-F7</f>
        <v>1921588.29</v>
      </c>
    </row>
    <row r="8" spans="1:8" x14ac:dyDescent="0.2">
      <c r="A8" s="4" t="s">
        <v>131</v>
      </c>
      <c r="B8" s="22"/>
      <c r="C8" s="15">
        <v>3367330.08</v>
      </c>
      <c r="D8" s="15">
        <v>644386.79</v>
      </c>
      <c r="E8" s="15">
        <f t="shared" ref="E8:E13" si="0">C8+D8</f>
        <v>4011716.87</v>
      </c>
      <c r="F8" s="15">
        <v>1455840.96</v>
      </c>
      <c r="G8" s="15">
        <v>1455840.96</v>
      </c>
      <c r="H8" s="15">
        <f t="shared" ref="H8:H13" si="1">E8-F8</f>
        <v>2555875.91</v>
      </c>
    </row>
    <row r="9" spans="1:8" x14ac:dyDescent="0.2">
      <c r="A9" s="4" t="s">
        <v>132</v>
      </c>
      <c r="B9" s="22"/>
      <c r="C9" s="15">
        <v>154806.24</v>
      </c>
      <c r="D9" s="15">
        <v>979.66</v>
      </c>
      <c r="E9" s="15">
        <f t="shared" si="0"/>
        <v>155785.9</v>
      </c>
      <c r="F9" s="15">
        <v>64086.38</v>
      </c>
      <c r="G9" s="15">
        <v>64086.38</v>
      </c>
      <c r="H9" s="15">
        <f t="shared" si="1"/>
        <v>91699.51999999999</v>
      </c>
    </row>
    <row r="10" spans="1:8" x14ac:dyDescent="0.2">
      <c r="A10" s="4" t="s">
        <v>133</v>
      </c>
      <c r="B10" s="22"/>
      <c r="C10" s="15">
        <v>143806.24</v>
      </c>
      <c r="D10" s="15">
        <v>979.66</v>
      </c>
      <c r="E10" s="15">
        <f t="shared" si="0"/>
        <v>144785.9</v>
      </c>
      <c r="F10" s="15">
        <v>64086.38</v>
      </c>
      <c r="G10" s="15">
        <v>64086.38</v>
      </c>
      <c r="H10" s="15">
        <f t="shared" si="1"/>
        <v>80699.51999999999</v>
      </c>
    </row>
    <row r="11" spans="1:8" x14ac:dyDescent="0.2">
      <c r="A11" s="4" t="s">
        <v>134</v>
      </c>
      <c r="B11" s="22"/>
      <c r="C11" s="15">
        <v>227651.65</v>
      </c>
      <c r="D11" s="15">
        <v>1540.18</v>
      </c>
      <c r="E11" s="15">
        <f t="shared" si="0"/>
        <v>229191.83</v>
      </c>
      <c r="F11" s="15">
        <v>2000</v>
      </c>
      <c r="G11" s="15">
        <v>2000</v>
      </c>
      <c r="H11" s="15">
        <f t="shared" si="1"/>
        <v>227191.83</v>
      </c>
    </row>
    <row r="12" spans="1:8" x14ac:dyDescent="0.2">
      <c r="A12" s="4" t="s">
        <v>135</v>
      </c>
      <c r="B12" s="22"/>
      <c r="C12" s="15">
        <v>193806.24</v>
      </c>
      <c r="D12" s="15">
        <v>979.66</v>
      </c>
      <c r="E12" s="15">
        <f t="shared" si="0"/>
        <v>194785.9</v>
      </c>
      <c r="F12" s="15">
        <v>64159.81</v>
      </c>
      <c r="G12" s="15">
        <v>64159.81</v>
      </c>
      <c r="H12" s="15">
        <f t="shared" si="1"/>
        <v>130626.09</v>
      </c>
    </row>
    <row r="13" spans="1:8" x14ac:dyDescent="0.2">
      <c r="A13" s="4" t="s">
        <v>136</v>
      </c>
      <c r="B13" s="22"/>
      <c r="C13" s="15">
        <v>2255908.5299999998</v>
      </c>
      <c r="D13" s="15">
        <v>120712.56</v>
      </c>
      <c r="E13" s="15">
        <f t="shared" si="0"/>
        <v>2376621.09</v>
      </c>
      <c r="F13" s="15">
        <v>897664.86</v>
      </c>
      <c r="G13" s="15">
        <v>897664.86</v>
      </c>
      <c r="H13" s="15">
        <f t="shared" si="1"/>
        <v>1478956.23</v>
      </c>
    </row>
    <row r="14" spans="1:8" x14ac:dyDescent="0.2">
      <c r="A14" s="4" t="s">
        <v>137</v>
      </c>
      <c r="B14" s="22"/>
      <c r="C14" s="15">
        <v>789384.56</v>
      </c>
      <c r="D14" s="15">
        <v>292975.24</v>
      </c>
      <c r="E14" s="15">
        <f t="shared" ref="E14" si="2">C14+D14</f>
        <v>1082359.8</v>
      </c>
      <c r="F14" s="15">
        <v>481618.32</v>
      </c>
      <c r="G14" s="15">
        <v>481618.32</v>
      </c>
      <c r="H14" s="15">
        <f t="shared" ref="H14" si="3">E14-F14</f>
        <v>600741.48</v>
      </c>
    </row>
    <row r="15" spans="1:8" x14ac:dyDescent="0.2">
      <c r="A15" s="4" t="s">
        <v>138</v>
      </c>
      <c r="B15" s="22"/>
      <c r="C15" s="15">
        <v>229151.52</v>
      </c>
      <c r="D15" s="15">
        <v>1088.76</v>
      </c>
      <c r="E15" s="15">
        <f t="shared" ref="E15" si="4">C15+D15</f>
        <v>230240.28</v>
      </c>
      <c r="F15" s="15">
        <v>102210.94</v>
      </c>
      <c r="G15" s="15">
        <v>102210.94</v>
      </c>
      <c r="H15" s="15">
        <f t="shared" ref="H15" si="5">E15-F15</f>
        <v>128029.34</v>
      </c>
    </row>
    <row r="16" spans="1:8" x14ac:dyDescent="0.2">
      <c r="A16" s="4" t="s">
        <v>139</v>
      </c>
      <c r="B16" s="22"/>
      <c r="C16" s="15">
        <v>12216694.35</v>
      </c>
      <c r="D16" s="15">
        <v>1088.76</v>
      </c>
      <c r="E16" s="15">
        <f t="shared" ref="E16" si="6">C16+D16</f>
        <v>12217783.109999999</v>
      </c>
      <c r="F16" s="15">
        <v>102210.94</v>
      </c>
      <c r="G16" s="15">
        <v>102210.94</v>
      </c>
      <c r="H16" s="15">
        <f t="shared" ref="H16" si="7">E16-F16</f>
        <v>12115572.17</v>
      </c>
    </row>
    <row r="17" spans="1:8" x14ac:dyDescent="0.2">
      <c r="A17" s="4"/>
      <c r="B17" s="22"/>
      <c r="C17" s="15"/>
      <c r="D17" s="15"/>
      <c r="E17" s="15"/>
      <c r="F17" s="15"/>
      <c r="G17" s="15"/>
      <c r="H17" s="15"/>
    </row>
    <row r="18" spans="1:8" x14ac:dyDescent="0.2">
      <c r="A18" s="4"/>
      <c r="B18" s="25"/>
      <c r="C18" s="16"/>
      <c r="D18" s="16"/>
      <c r="E18" s="16"/>
      <c r="F18" s="16"/>
      <c r="G18" s="16"/>
      <c r="H18" s="16"/>
    </row>
    <row r="19" spans="1:8" x14ac:dyDescent="0.2">
      <c r="A19" s="26"/>
      <c r="B19" s="47" t="s">
        <v>53</v>
      </c>
      <c r="C19" s="23">
        <f t="shared" ref="C19:H19" si="8">SUM(C7:C18)</f>
        <v>22575192.310000002</v>
      </c>
      <c r="D19" s="23">
        <f t="shared" si="8"/>
        <v>1881905.8499999999</v>
      </c>
      <c r="E19" s="23">
        <f t="shared" si="8"/>
        <v>24457098.16</v>
      </c>
      <c r="F19" s="23">
        <f t="shared" si="8"/>
        <v>5126117.7800000012</v>
      </c>
      <c r="G19" s="23">
        <f t="shared" si="8"/>
        <v>5126117.7800000012</v>
      </c>
      <c r="H19" s="23">
        <f t="shared" si="8"/>
        <v>19330980.379999999</v>
      </c>
    </row>
    <row r="22" spans="1:8" ht="45" customHeight="1" x14ac:dyDescent="0.2">
      <c r="A22" s="53" t="s">
        <v>143</v>
      </c>
      <c r="B22" s="54"/>
      <c r="C22" s="54"/>
      <c r="D22" s="54"/>
      <c r="E22" s="54"/>
      <c r="F22" s="54"/>
      <c r="G22" s="54"/>
      <c r="H22" s="55"/>
    </row>
    <row r="24" spans="1:8" x14ac:dyDescent="0.2">
      <c r="A24" s="58" t="s">
        <v>54</v>
      </c>
      <c r="B24" s="59"/>
      <c r="C24" s="53" t="s">
        <v>60</v>
      </c>
      <c r="D24" s="54"/>
      <c r="E24" s="54"/>
      <c r="F24" s="54"/>
      <c r="G24" s="55"/>
      <c r="H24" s="56" t="s">
        <v>59</v>
      </c>
    </row>
    <row r="25" spans="1:8" ht="20.399999999999999" x14ac:dyDescent="0.2">
      <c r="A25" s="60"/>
      <c r="B25" s="61"/>
      <c r="C25" s="9" t="s">
        <v>55</v>
      </c>
      <c r="D25" s="9" t="s">
        <v>125</v>
      </c>
      <c r="E25" s="9" t="s">
        <v>56</v>
      </c>
      <c r="F25" s="9" t="s">
        <v>57</v>
      </c>
      <c r="G25" s="9" t="s">
        <v>58</v>
      </c>
      <c r="H25" s="57"/>
    </row>
    <row r="26" spans="1:8" x14ac:dyDescent="0.2">
      <c r="A26" s="62"/>
      <c r="B26" s="63"/>
      <c r="C26" s="10">
        <v>1</v>
      </c>
      <c r="D26" s="10">
        <v>2</v>
      </c>
      <c r="E26" s="10" t="s">
        <v>126</v>
      </c>
      <c r="F26" s="10">
        <v>4</v>
      </c>
      <c r="G26" s="10">
        <v>5</v>
      </c>
      <c r="H26" s="10" t="s">
        <v>127</v>
      </c>
    </row>
    <row r="27" spans="1:8" x14ac:dyDescent="0.2">
      <c r="A27" s="28"/>
      <c r="B27" s="29"/>
      <c r="C27" s="33"/>
      <c r="D27" s="33"/>
      <c r="E27" s="33"/>
      <c r="F27" s="33"/>
      <c r="G27" s="33"/>
      <c r="H27" s="33"/>
    </row>
    <row r="28" spans="1:8" x14ac:dyDescent="0.2">
      <c r="A28" s="4" t="s">
        <v>8</v>
      </c>
      <c r="B28" s="2"/>
      <c r="C28" s="34">
        <v>0</v>
      </c>
      <c r="D28" s="34">
        <v>0</v>
      </c>
      <c r="E28" s="34">
        <f>C28+D28</f>
        <v>0</v>
      </c>
      <c r="F28" s="34">
        <v>0</v>
      </c>
      <c r="G28" s="34">
        <v>0</v>
      </c>
      <c r="H28" s="34">
        <f>E28-F28</f>
        <v>0</v>
      </c>
    </row>
    <row r="29" spans="1:8" x14ac:dyDescent="0.2">
      <c r="A29" s="4" t="s">
        <v>9</v>
      </c>
      <c r="B29" s="2"/>
      <c r="C29" s="34">
        <v>0</v>
      </c>
      <c r="D29" s="34">
        <v>0</v>
      </c>
      <c r="E29" s="34">
        <f t="shared" ref="E29:E31" si="9">C29+D29</f>
        <v>0</v>
      </c>
      <c r="F29" s="34">
        <v>0</v>
      </c>
      <c r="G29" s="34">
        <v>0</v>
      </c>
      <c r="H29" s="34">
        <f t="shared" ref="H29:H31" si="10">E29-F29</f>
        <v>0</v>
      </c>
    </row>
    <row r="30" spans="1:8" x14ac:dyDescent="0.2">
      <c r="A30" s="4" t="s">
        <v>10</v>
      </c>
      <c r="B30" s="2"/>
      <c r="C30" s="34">
        <v>0</v>
      </c>
      <c r="D30" s="34">
        <v>0</v>
      </c>
      <c r="E30" s="34">
        <f t="shared" si="9"/>
        <v>0</v>
      </c>
      <c r="F30" s="34">
        <v>0</v>
      </c>
      <c r="G30" s="34">
        <v>0</v>
      </c>
      <c r="H30" s="34">
        <f t="shared" si="10"/>
        <v>0</v>
      </c>
    </row>
    <row r="31" spans="1:8" x14ac:dyDescent="0.2">
      <c r="A31" s="4" t="s">
        <v>11</v>
      </c>
      <c r="B31" s="2"/>
      <c r="C31" s="34">
        <v>0</v>
      </c>
      <c r="D31" s="34">
        <v>0</v>
      </c>
      <c r="E31" s="34">
        <f t="shared" si="9"/>
        <v>0</v>
      </c>
      <c r="F31" s="34">
        <v>0</v>
      </c>
      <c r="G31" s="34">
        <v>0</v>
      </c>
      <c r="H31" s="34">
        <f t="shared" si="10"/>
        <v>0</v>
      </c>
    </row>
    <row r="32" spans="1:8" x14ac:dyDescent="0.2">
      <c r="A32" s="4"/>
      <c r="B32" s="2"/>
      <c r="C32" s="35"/>
      <c r="D32" s="35"/>
      <c r="E32" s="35"/>
      <c r="F32" s="35"/>
      <c r="G32" s="35"/>
      <c r="H32" s="35"/>
    </row>
    <row r="33" spans="1:8" x14ac:dyDescent="0.2">
      <c r="A33" s="26"/>
      <c r="B33" s="47" t="s">
        <v>53</v>
      </c>
      <c r="C33" s="23">
        <f>SUM(C28:C32)</f>
        <v>0</v>
      </c>
      <c r="D33" s="23">
        <f>SUM(D28:D32)</f>
        <v>0</v>
      </c>
      <c r="E33" s="23">
        <f>SUM(E28:E31)</f>
        <v>0</v>
      </c>
      <c r="F33" s="23">
        <f>SUM(F28:F31)</f>
        <v>0</v>
      </c>
      <c r="G33" s="23">
        <f>SUM(G28:G31)</f>
        <v>0</v>
      </c>
      <c r="H33" s="23">
        <f>SUM(H28:H31)</f>
        <v>0</v>
      </c>
    </row>
    <row r="36" spans="1:8" ht="45" customHeight="1" x14ac:dyDescent="0.2">
      <c r="A36" s="53" t="s">
        <v>144</v>
      </c>
      <c r="B36" s="54"/>
      <c r="C36" s="54"/>
      <c r="D36" s="54"/>
      <c r="E36" s="54"/>
      <c r="F36" s="54"/>
      <c r="G36" s="54"/>
      <c r="H36" s="55"/>
    </row>
    <row r="37" spans="1:8" x14ac:dyDescent="0.2">
      <c r="A37" s="58" t="s">
        <v>54</v>
      </c>
      <c r="B37" s="59"/>
      <c r="C37" s="53" t="s">
        <v>60</v>
      </c>
      <c r="D37" s="54"/>
      <c r="E37" s="54"/>
      <c r="F37" s="54"/>
      <c r="G37" s="55"/>
      <c r="H37" s="56" t="s">
        <v>59</v>
      </c>
    </row>
    <row r="38" spans="1:8" ht="20.399999999999999" x14ac:dyDescent="0.2">
      <c r="A38" s="60"/>
      <c r="B38" s="61"/>
      <c r="C38" s="9" t="s">
        <v>55</v>
      </c>
      <c r="D38" s="9" t="s">
        <v>125</v>
      </c>
      <c r="E38" s="9" t="s">
        <v>56</v>
      </c>
      <c r="F38" s="9" t="s">
        <v>57</v>
      </c>
      <c r="G38" s="9" t="s">
        <v>58</v>
      </c>
      <c r="H38" s="57"/>
    </row>
    <row r="39" spans="1:8" x14ac:dyDescent="0.2">
      <c r="A39" s="62"/>
      <c r="B39" s="63"/>
      <c r="C39" s="10">
        <v>1</v>
      </c>
      <c r="D39" s="10">
        <v>2</v>
      </c>
      <c r="E39" s="10" t="s">
        <v>126</v>
      </c>
      <c r="F39" s="10">
        <v>4</v>
      </c>
      <c r="G39" s="10">
        <v>5</v>
      </c>
      <c r="H39" s="10" t="s">
        <v>127</v>
      </c>
    </row>
    <row r="40" spans="1:8" x14ac:dyDescent="0.2">
      <c r="A40" s="28"/>
      <c r="B40" s="29"/>
      <c r="C40" s="33"/>
      <c r="D40" s="33"/>
      <c r="E40" s="33"/>
      <c r="F40" s="33"/>
      <c r="G40" s="33"/>
      <c r="H40" s="33"/>
    </row>
    <row r="41" spans="1:8" ht="20.399999999999999" x14ac:dyDescent="0.2">
      <c r="A41" s="4"/>
      <c r="B41" s="31" t="s">
        <v>13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E41-F41</f>
        <v>0</v>
      </c>
    </row>
    <row r="42" spans="1:8" x14ac:dyDescent="0.2">
      <c r="A42" s="4"/>
      <c r="B42" s="31"/>
      <c r="C42" s="34"/>
      <c r="D42" s="34"/>
      <c r="E42" s="34"/>
      <c r="F42" s="34"/>
      <c r="G42" s="34"/>
      <c r="H42" s="34"/>
    </row>
    <row r="43" spans="1:8" x14ac:dyDescent="0.2">
      <c r="A43" s="4"/>
      <c r="B43" s="31" t="s">
        <v>12</v>
      </c>
      <c r="C43" s="34">
        <v>0</v>
      </c>
      <c r="D43" s="34">
        <v>0</v>
      </c>
      <c r="E43" s="34">
        <f>C43+D43</f>
        <v>0</v>
      </c>
      <c r="F43" s="34">
        <v>0</v>
      </c>
      <c r="G43" s="34">
        <v>0</v>
      </c>
      <c r="H43" s="34">
        <f>E43-F43</f>
        <v>0</v>
      </c>
    </row>
    <row r="44" spans="1:8" x14ac:dyDescent="0.2">
      <c r="A44" s="4"/>
      <c r="B44" s="31"/>
      <c r="C44" s="34"/>
      <c r="D44" s="34"/>
      <c r="E44" s="34"/>
      <c r="F44" s="34"/>
      <c r="G44" s="34"/>
      <c r="H44" s="34"/>
    </row>
    <row r="45" spans="1:8" ht="20.399999999999999" x14ac:dyDescent="0.2">
      <c r="A45" s="4"/>
      <c r="B45" s="31" t="s">
        <v>14</v>
      </c>
      <c r="C45" s="34">
        <v>0</v>
      </c>
      <c r="D45" s="34">
        <v>0</v>
      </c>
      <c r="E45" s="34">
        <f>C45+D45</f>
        <v>0</v>
      </c>
      <c r="F45" s="34">
        <v>0</v>
      </c>
      <c r="G45" s="34">
        <v>0</v>
      </c>
      <c r="H45" s="34">
        <f>E45-F45</f>
        <v>0</v>
      </c>
    </row>
    <row r="46" spans="1:8" x14ac:dyDescent="0.2">
      <c r="A46" s="4"/>
      <c r="B46" s="31"/>
      <c r="C46" s="34"/>
      <c r="D46" s="34"/>
      <c r="E46" s="34"/>
      <c r="F46" s="34"/>
      <c r="G46" s="34"/>
      <c r="H46" s="34"/>
    </row>
    <row r="47" spans="1:8" ht="20.399999999999999" x14ac:dyDescent="0.2">
      <c r="A47" s="4"/>
      <c r="B47" s="31" t="s">
        <v>26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ht="20.399999999999999" x14ac:dyDescent="0.2">
      <c r="A49" s="4"/>
      <c r="B49" s="31" t="s">
        <v>27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0.399999999999999" x14ac:dyDescent="0.2">
      <c r="A51" s="4"/>
      <c r="B51" s="31" t="s">
        <v>34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>
        <v>379890</v>
      </c>
      <c r="G52" s="34">
        <v>379890</v>
      </c>
      <c r="H52" s="34"/>
    </row>
    <row r="53" spans="1:8" ht="20.399999999999999" x14ac:dyDescent="0.2">
      <c r="A53" s="4"/>
      <c r="B53" s="31" t="s">
        <v>15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30"/>
      <c r="B54" s="32"/>
      <c r="C54" s="35"/>
      <c r="D54" s="35"/>
      <c r="E54" s="35"/>
      <c r="F54" s="35"/>
      <c r="G54" s="35"/>
      <c r="H54" s="35"/>
    </row>
    <row r="55" spans="1:8" x14ac:dyDescent="0.2">
      <c r="A55" s="26"/>
      <c r="B55" s="47" t="s">
        <v>53</v>
      </c>
      <c r="C55" s="23">
        <f t="shared" ref="C55:H55" si="11">SUM(C41:C53)</f>
        <v>0</v>
      </c>
      <c r="D55" s="23">
        <f t="shared" si="11"/>
        <v>0</v>
      </c>
      <c r="E55" s="23">
        <f t="shared" si="11"/>
        <v>0</v>
      </c>
      <c r="F55" s="23">
        <f t="shared" si="11"/>
        <v>379890</v>
      </c>
      <c r="G55" s="23">
        <f t="shared" si="11"/>
        <v>379890</v>
      </c>
      <c r="H55" s="23">
        <f t="shared" si="11"/>
        <v>0</v>
      </c>
    </row>
    <row r="56" spans="1:8" x14ac:dyDescent="0.2">
      <c r="B56" s="52" t="s">
        <v>142</v>
      </c>
    </row>
  </sheetData>
  <sheetProtection formatCells="0" formatColumns="0" formatRows="0" insertRows="0" deleteRows="0" autoFilter="0"/>
  <mergeCells count="12">
    <mergeCell ref="A1:H1"/>
    <mergeCell ref="A3:B5"/>
    <mergeCell ref="A22:H22"/>
    <mergeCell ref="A24:B26"/>
    <mergeCell ref="C3:G3"/>
    <mergeCell ref="H3:H4"/>
    <mergeCell ref="A36:H36"/>
    <mergeCell ref="A37:B39"/>
    <mergeCell ref="C37:G37"/>
    <mergeCell ref="H37:H38"/>
    <mergeCell ref="C24:G24"/>
    <mergeCell ref="H24:H2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zoomScale="80" zoomScaleNormal="80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3" t="s">
        <v>140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25422952.029999997</v>
      </c>
      <c r="D16" s="15">
        <f t="shared" si="3"/>
        <v>2459688.25</v>
      </c>
      <c r="E16" s="15">
        <f t="shared" si="3"/>
        <v>27882640.280000001</v>
      </c>
      <c r="F16" s="15">
        <f t="shared" si="3"/>
        <v>12658259.75</v>
      </c>
      <c r="G16" s="15">
        <f t="shared" si="3"/>
        <v>12658259.75</v>
      </c>
      <c r="H16" s="15">
        <f t="shared" si="3"/>
        <v>15224380.529999999</v>
      </c>
    </row>
    <row r="17" spans="1:8" x14ac:dyDescent="0.2">
      <c r="A17" s="38"/>
      <c r="B17" s="42" t="s">
        <v>45</v>
      </c>
      <c r="C17" s="15">
        <v>24404415.949999999</v>
      </c>
      <c r="D17" s="15">
        <v>2165624.25</v>
      </c>
      <c r="E17" s="15">
        <f>C17+D17</f>
        <v>26570040.199999999</v>
      </c>
      <c r="F17" s="15">
        <v>12074430.49</v>
      </c>
      <c r="G17" s="15">
        <v>12074430.49</v>
      </c>
      <c r="H17" s="15">
        <f t="shared" ref="H17:H23" si="4">E17-F17</f>
        <v>14495609.709999999</v>
      </c>
    </row>
    <row r="18" spans="1:8" x14ac:dyDescent="0.2">
      <c r="A18" s="38"/>
      <c r="B18" s="42" t="s">
        <v>28</v>
      </c>
      <c r="C18" s="15">
        <v>1018536.08</v>
      </c>
      <c r="D18" s="15">
        <v>294064</v>
      </c>
      <c r="E18" s="15">
        <f t="shared" ref="E18:E23" si="5">C18+D18</f>
        <v>1312600.08</v>
      </c>
      <c r="F18" s="15">
        <v>583829.26</v>
      </c>
      <c r="G18" s="15">
        <v>583829.26</v>
      </c>
      <c r="H18" s="15">
        <f t="shared" si="4"/>
        <v>728770.82000000007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25422952.029999997</v>
      </c>
      <c r="D42" s="23">
        <f t="shared" si="12"/>
        <v>2459688.25</v>
      </c>
      <c r="E42" s="23">
        <f t="shared" si="12"/>
        <v>27882640.280000001</v>
      </c>
      <c r="F42" s="23">
        <f t="shared" si="12"/>
        <v>12658259.75</v>
      </c>
      <c r="G42" s="23">
        <f t="shared" si="12"/>
        <v>12658259.75</v>
      </c>
      <c r="H42" s="23">
        <f t="shared" si="12"/>
        <v>15224380.529999999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52" t="s">
        <v>142</v>
      </c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2021-07-19T17:12:07Z</cp:lastPrinted>
  <dcterms:created xsi:type="dcterms:W3CDTF">2014-02-10T03:37:14Z</dcterms:created>
  <dcterms:modified xsi:type="dcterms:W3CDTF">2021-08-09T18:44:47Z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